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<sst xmlns="http://schemas.openxmlformats.org/spreadsheetml/2006/main" uniqueCount="213">
  <si>
    <t>KM</t>
  </si>
  <si>
    <t>Place</t>
  </si>
  <si>
    <t>&lt;-&gt;</t>
  </si>
  <si>
    <t>Days</t>
  </si>
  <si>
    <t>Store</t>
  </si>
  <si>
    <t>Note</t>
  </si>
  <si>
    <t>Routes</t>
  </si>
  <si>
    <t>GPS</t>
  </si>
  <si>
    <t>Pace</t>
  </si>
  <si>
    <t>Wissembourg</t>
  </si>
  <si>
    <t>LIDL</t>
  </si>
  <si>
    <t>STAGE 1 start</t>
  </si>
  <si>
    <t>49.03038,7.95451</t>
  </si>
  <si>
    <t>Niederbronn-les-Bains</t>
  </si>
  <si>
    <t>Match</t>
  </si>
  <si>
    <t>48.95317,7.63379</t>
  </si>
  <si>
    <t>Saverne</t>
  </si>
  <si>
    <t>48.73729,7.36826</t>
  </si>
  <si>
    <t>La Broque</t>
  </si>
  <si>
    <t>ALDI</t>
  </si>
  <si>
    <t>48.47280,7.21478</t>
  </si>
  <si>
    <t>Barr</t>
  </si>
  <si>
    <t>Carrefour Contact</t>
  </si>
  <si>
    <t>48.40958,7.45543</t>
  </si>
  <si>
    <t>Châtenois</t>
  </si>
  <si>
    <t>Carrefour Express</t>
  </si>
  <si>
    <t>48.27261,7.39890</t>
  </si>
  <si>
    <t>Ribeauvillé</t>
  </si>
  <si>
    <t>48.19480,7.32066</t>
  </si>
  <si>
    <t>Thann</t>
  </si>
  <si>
    <t>47.80767,7.10610</t>
  </si>
  <si>
    <t>Belfort</t>
  </si>
  <si>
    <t>47.62817,6.84475</t>
  </si>
  <si>
    <t>Saint-Hippolyte</t>
  </si>
  <si>
    <t>Colruyt</t>
  </si>
  <si>
    <t>47.32045,6.81490</t>
  </si>
  <si>
    <t>Le Locle</t>
  </si>
  <si>
    <t>Denner Discount</t>
  </si>
  <si>
    <t>Jura Crest Route</t>
  </si>
  <si>
    <t>47.05638,6.74804</t>
  </si>
  <si>
    <t>Sainte-Croix</t>
  </si>
  <si>
    <t>Migros</t>
  </si>
  <si>
    <t>46.81976,6.50205</t>
  </si>
  <si>
    <t>Villers-le-Lac</t>
  </si>
  <si>
    <t>47.05950,6.66857</t>
  </si>
  <si>
    <t>Malbuisson</t>
  </si>
  <si>
    <t>8 à Huit</t>
  </si>
  <si>
    <t>46.79838,6.30457</t>
  </si>
  <si>
    <t>Vallorbe</t>
  </si>
  <si>
    <t>Coop</t>
  </si>
  <si>
    <t>46.71182,6.37816</t>
  </si>
  <si>
    <t>St-Cergue</t>
  </si>
  <si>
    <t>Fraîch'our</t>
  </si>
  <si>
    <t>46.44599,6.15827</t>
  </si>
  <si>
    <t>Nyon</t>
  </si>
  <si>
    <t>Denner</t>
  </si>
  <si>
    <t>46.38247,6.23468</t>
  </si>
  <si>
    <t>Excenevex</t>
  </si>
  <si>
    <t>Vival</t>
  </si>
  <si>
    <t>unconfirmed/small</t>
  </si>
  <si>
    <t>STAGE 2 start</t>
  </si>
  <si>
    <t>46.34578,6.35840</t>
  </si>
  <si>
    <t>Thonon-les-Bains</t>
  </si>
  <si>
    <t>Carrefour</t>
  </si>
  <si>
    <t>46.37191,6.48436</t>
  </si>
  <si>
    <t>Vinzier</t>
  </si>
  <si>
    <t>Super U</t>
  </si>
  <si>
    <t>46.35154,6.61683</t>
  </si>
  <si>
    <t>La Chapelle d'Abondance</t>
  </si>
  <si>
    <t>PROXI</t>
  </si>
  <si>
    <t>small</t>
  </si>
  <si>
    <t>46.29537,6.78497</t>
  </si>
  <si>
    <t>Sixt-Fer-à-Cheval</t>
  </si>
  <si>
    <t>Sherpa</t>
  </si>
  <si>
    <t>small/far</t>
  </si>
  <si>
    <t>46.05310,6.77392</t>
  </si>
  <si>
    <t>Charmonix</t>
  </si>
  <si>
    <t>Marché U</t>
  </si>
  <si>
    <t>far</t>
  </si>
  <si>
    <t>Dent Blanche Route, Mont Buet, Chablais Alps Low Route</t>
  </si>
  <si>
    <t>45.98458,6.92731</t>
  </si>
  <si>
    <t>Les Houches</t>
  </si>
  <si>
    <t>45.88943,6.79809</t>
  </si>
  <si>
    <t>Les Contamines-Montjoie</t>
  </si>
  <si>
    <t>SPAR</t>
  </si>
  <si>
    <t>45.82043,6.72769</t>
  </si>
  <si>
    <t>Landry</t>
  </si>
  <si>
    <t>45.56957,6.74009</t>
  </si>
  <si>
    <t>Peisey-Nancroix</t>
  </si>
  <si>
    <t>45.54576,6.75598</t>
  </si>
  <si>
    <t>Tignes</t>
  </si>
  <si>
    <t>45.45711,6.90081</t>
  </si>
  <si>
    <t>Pralognan-la-Vanoise</t>
  </si>
  <si>
    <t>45.38202,6.71990</t>
  </si>
  <si>
    <t>Modane</t>
  </si>
  <si>
    <t>Casio</t>
  </si>
  <si>
    <t>Pointe de l'Observatoire Route</t>
  </si>
  <si>
    <t>45.20007,6.66922</t>
  </si>
  <si>
    <t>45.17363,6.65352</t>
  </si>
  <si>
    <t>Le Monêtier-les-Bains</t>
  </si>
  <si>
    <t>Mont Thabor Route, STAGE 3 start</t>
  </si>
  <si>
    <t>44.97596,6.50884</t>
  </si>
  <si>
    <t>Vallouise-Pelvoux</t>
  </si>
  <si>
    <t>44.84623,6.48867</t>
  </si>
  <si>
    <t>Les Deux Alpes</t>
  </si>
  <si>
    <t>Carrefour Montagne</t>
  </si>
  <si>
    <t>45.00932,6.12311</t>
  </si>
  <si>
    <t>Saint-Sorlin-d'Arves</t>
  </si>
  <si>
    <t>Emparis Plateau, Pic du Mas de la Grave</t>
  </si>
  <si>
    <t>45.22155,6.23002</t>
  </si>
  <si>
    <t>Le Haut-Bréda</t>
  </si>
  <si>
    <t>45.27373,6.05714</t>
  </si>
  <si>
    <t>Chamrousse</t>
  </si>
  <si>
    <t>45.10874,5.87624</t>
  </si>
  <si>
    <t>Vizille</t>
  </si>
  <si>
    <t>45.07746,5.76839</t>
  </si>
  <si>
    <t>Vif</t>
  </si>
  <si>
    <t>Casino</t>
  </si>
  <si>
    <t>45.05396,5.67766</t>
  </si>
  <si>
    <t>Saint-Paul-de-Varces</t>
  </si>
  <si>
    <t>45.07490,5.66121</t>
  </si>
  <si>
    <t>Corrençon-en-Vercors</t>
  </si>
  <si>
    <t>45.03181,5.52748</t>
  </si>
  <si>
    <t>Châtillon-en-Diois</t>
  </si>
  <si>
    <t>44.69428,5.48668</t>
  </si>
  <si>
    <t>Die</t>
  </si>
  <si>
    <t>U Express</t>
  </si>
  <si>
    <t>44.75643,5.36849</t>
  </si>
  <si>
    <t>Bourdeaux</t>
  </si>
  <si>
    <t>Petit Casio</t>
  </si>
  <si>
    <t>44.58610,5.13576</t>
  </si>
  <si>
    <t>Dieulefit</t>
  </si>
  <si>
    <t>44.52342,5.06536</t>
  </si>
  <si>
    <t>Viviers</t>
  </si>
  <si>
    <t>STAGE 4 start</t>
  </si>
  <si>
    <t>44.47448,4.68807</t>
  </si>
  <si>
    <t>Saint-Martin-d'Ardèche</t>
  </si>
  <si>
    <t>44.30113,4.56691</t>
  </si>
  <si>
    <t>Vallon-Pont-d'Arc</t>
  </si>
  <si>
    <t>Intermarché</t>
  </si>
  <si>
    <t>44.40714,4.39035</t>
  </si>
  <si>
    <t>Les Vans</t>
  </si>
  <si>
    <t>Carrefour Market</t>
  </si>
  <si>
    <t>44.40718,4.13788</t>
  </si>
  <si>
    <t>Villefort</t>
  </si>
  <si>
    <t>44.44028,3.93223</t>
  </si>
  <si>
    <t>Florac-Trois-Rivières</t>
  </si>
  <si>
    <t>44.32933,3.59061</t>
  </si>
  <si>
    <t>Ispagnac</t>
  </si>
  <si>
    <t>closed?</t>
  </si>
  <si>
    <t>44.37118,3.53457</t>
  </si>
  <si>
    <t>Le Rozier</t>
  </si>
  <si>
    <t>44.19099,3.20757</t>
  </si>
  <si>
    <t>Le Caylar</t>
  </si>
  <si>
    <t>43.86425,3.31649</t>
  </si>
  <si>
    <t>Ceilhes-et-Rocozels</t>
  </si>
  <si>
    <t>small/closed?</t>
  </si>
  <si>
    <t>43.80281,3.11200</t>
  </si>
  <si>
    <t>Mons</t>
  </si>
  <si>
    <t>43.56689,2.95933</t>
  </si>
  <si>
    <t>Labastide-Rouairoux</t>
  </si>
  <si>
    <t>43.47606,2.63798</t>
  </si>
  <si>
    <t>Carcassonne</t>
  </si>
  <si>
    <t>43.23462,2.36923</t>
  </si>
  <si>
    <t>STAGE 5 start</t>
  </si>
  <si>
    <t>43.21306,2.35120</t>
  </si>
  <si>
    <t>Saorla</t>
  </si>
  <si>
    <t>42.64602,2.52928</t>
  </si>
  <si>
    <t>Bolquère</t>
  </si>
  <si>
    <t>42.51520,2.06143</t>
  </si>
  <si>
    <t>L'Hospitalet-l'Andorre</t>
  </si>
  <si>
    <t>Relais</t>
  </si>
  <si>
    <t>42.58844,1.79846</t>
  </si>
  <si>
    <t>Andorra la Vella</t>
  </si>
  <si>
    <t>hitch</t>
  </si>
  <si>
    <t>42.50571,1.52919</t>
  </si>
  <si>
    <t>La Massana</t>
  </si>
  <si>
    <t>Garralla</t>
  </si>
  <si>
    <t>42.54653,1.51373</t>
  </si>
  <si>
    <t>Lleida</t>
  </si>
  <si>
    <t>Mercadona</t>
  </si>
  <si>
    <t>Montcalm High Route, Tuc de Molières, Pyrenees High Route</t>
  </si>
  <si>
    <t>42.70329,0.79397</t>
  </si>
  <si>
    <t>Bagnères-de-Luchon</t>
  </si>
  <si>
    <t>42.79811,0.59777</t>
  </si>
  <si>
    <t>Loudenvielle</t>
  </si>
  <si>
    <t>42.79605,0.40916</t>
  </si>
  <si>
    <t>Saint-Lary-Soulan</t>
  </si>
  <si>
    <t>STAGE 6 start</t>
  </si>
  <si>
    <t>42.82720,0.33315</t>
  </si>
  <si>
    <t>Esquièze-Sère</t>
  </si>
  <si>
    <t>Pic de Néouvielle</t>
  </si>
  <si>
    <t>42.87522,-0.00353</t>
  </si>
  <si>
    <t>Cauterets</t>
  </si>
  <si>
    <t>Le Taillon High Route, Petit Vignemale</t>
  </si>
  <si>
    <t>42.88919,-0.11417</t>
  </si>
  <si>
    <t>Huesca</t>
  </si>
  <si>
    <t>EL BOZO</t>
  </si>
  <si>
    <t>small/or hitch Canfranc-Estación</t>
  </si>
  <si>
    <t>Grande Fache</t>
  </si>
  <si>
    <t>42.78803,-0.53042</t>
  </si>
  <si>
    <t>Uhart-Cize</t>
  </si>
  <si>
    <t>43.16484,-1.24252</t>
  </si>
  <si>
    <t>St-Étienne-de-Baïgorry</t>
  </si>
  <si>
    <t>Intermarché CONTACT</t>
  </si>
  <si>
    <t>43.18309,-1.33560</t>
  </si>
  <si>
    <t>Sare</t>
  </si>
  <si>
    <t>43.31207,-1.58185</t>
  </si>
  <si>
    <t>Navarre</t>
  </si>
  <si>
    <t>Venta BIOK</t>
  </si>
  <si>
    <t>43.30974,-1.68763</t>
  </si>
  <si>
    <t>Hendaye</t>
  </si>
  <si>
    <t>fin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</si>
</sst>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3" borderId="2" applyNumberFormat="1" applyFont="1" applyFill="1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0" fontId="0" fillId="4" borderId="4" applyNumberFormat="1" applyFont="1" applyFill="1" applyBorder="1" applyAlignment="1" applyProtection="0">
      <alignment vertical="top" wrapText="1"/>
    </xf>
    <xf numFmtId="0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2" fillId="5" borderId="5" applyNumberFormat="1" applyFont="1" applyFill="1" applyBorder="1" applyAlignment="1" applyProtection="0">
      <alignment vertical="top" wrapText="1"/>
    </xf>
    <xf numFmtId="0" fontId="0" fillId="5" borderId="6" applyNumberFormat="1" applyFont="1" applyFill="1" applyBorder="1" applyAlignment="1" applyProtection="0">
      <alignment vertical="top" wrapText="1"/>
    </xf>
    <xf numFmtId="49" fontId="0" fillId="5" borderId="7" applyNumberFormat="1" applyFont="1" applyFill="1" applyBorder="1" applyAlignment="1" applyProtection="0">
      <alignment vertical="top" wrapText="1"/>
    </xf>
    <xf numFmtId="0" fontId="0" fillId="5" borderId="7" applyNumberFormat="1" applyFont="1" applyFill="1" applyBorder="1" applyAlignment="1" applyProtection="0">
      <alignment vertical="top" wrapText="1"/>
    </xf>
    <xf numFmtId="0" fontId="0" fillId="5" borderId="7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88f94e"/>
      <rgbColor rgb="ffd5d5d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K82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1" width="5.76562" style="1" customWidth="1"/>
    <col min="2" max="2" width="6.76562" style="1" customWidth="1"/>
    <col min="3" max="3" width="16.4062" style="1" customWidth="1"/>
    <col min="4" max="4" width="6.07812" style="1" customWidth="1"/>
    <col min="5" max="6" width="5.57812" style="1" customWidth="1"/>
    <col min="7" max="7" width="10.6641" style="1" customWidth="1"/>
    <col min="8" max="8" width="15.5781" style="1" customWidth="1"/>
    <col min="9" max="9" width="15.0781" style="1" customWidth="1"/>
    <col min="10" max="10" width="16.2031" style="1" customWidth="1"/>
    <col min="11" max="11" width="15.0781" style="1" customWidth="1"/>
    <col min="12" max="16384" width="16.3516" style="1" customWidth="1"/>
  </cols>
  <sheetData>
    <row r="1" ht="20.25" customHeight="1">
      <c r="A1" t="s" s="2">
        <v>0</v>
      </c>
      <c r="B1" t="s" s="2">
        <v>0</v>
      </c>
      <c r="C1" t="s" s="2">
        <v>1</v>
      </c>
      <c r="D1" t="s" s="2">
        <v>2</v>
      </c>
      <c r="E1" t="s" s="2">
        <v>3</v>
      </c>
      <c r="F1" s="3"/>
      <c r="G1" t="s" s="2">
        <v>4</v>
      </c>
      <c r="H1" t="s" s="2">
        <v>5</v>
      </c>
      <c r="I1" t="s" s="2">
        <v>6</v>
      </c>
      <c r="J1" t="s" s="2">
        <v>7</v>
      </c>
      <c r="K1" t="s" s="2">
        <v>8</v>
      </c>
    </row>
    <row r="2" ht="20.25" customHeight="1">
      <c r="A2" s="4">
        <v>0</v>
      </c>
      <c r="B2" s="5">
        <f>$A2</f>
        <v>0</v>
      </c>
      <c r="C2" t="s" s="6">
        <v>9</v>
      </c>
      <c r="D2" s="7">
        <v>0</v>
      </c>
      <c r="E2" s="7">
        <v>0</v>
      </c>
      <c r="F2" s="8"/>
      <c r="G2" t="s" s="6">
        <v>10</v>
      </c>
      <c r="H2" s="8"/>
      <c r="I2" t="s" s="6">
        <v>11</v>
      </c>
      <c r="J2" t="s" s="6">
        <v>12</v>
      </c>
      <c r="K2" s="9">
        <v>32</v>
      </c>
    </row>
    <row r="3" ht="32.05" customHeight="1">
      <c r="A3" s="10">
        <v>48.7</v>
      </c>
      <c r="B3" s="11">
        <f>$A3</f>
        <v>48.7</v>
      </c>
      <c r="C3" t="s" s="12">
        <v>13</v>
      </c>
      <c r="D3" s="13">
        <f>B3-B2</f>
        <v>48.7</v>
      </c>
      <c r="E3" s="13">
        <f>ROUND(D3/$K$2,1)</f>
        <v>1.5</v>
      </c>
      <c r="F3" s="14"/>
      <c r="G3" t="s" s="12">
        <v>14</v>
      </c>
      <c r="H3" s="14"/>
      <c r="I3" s="14"/>
      <c r="J3" t="s" s="12">
        <v>15</v>
      </c>
      <c r="K3" s="14"/>
    </row>
    <row r="4" ht="20.05" customHeight="1">
      <c r="A4" s="10">
        <v>104.6</v>
      </c>
      <c r="B4" s="11">
        <f>$A4</f>
        <v>104.6</v>
      </c>
      <c r="C4" t="s" s="12">
        <v>16</v>
      </c>
      <c r="D4" s="13">
        <f>B4-B3</f>
        <v>55.9</v>
      </c>
      <c r="E4" s="13">
        <f>ROUND(D4/$K$2,1)</f>
        <v>1.7</v>
      </c>
      <c r="F4" s="14"/>
      <c r="G4" t="s" s="12">
        <v>10</v>
      </c>
      <c r="H4" s="14"/>
      <c r="I4" s="14"/>
      <c r="J4" t="s" s="12">
        <v>17</v>
      </c>
      <c r="K4" s="14"/>
    </row>
    <row r="5" ht="20.05" customHeight="1">
      <c r="A5" s="10">
        <v>166</v>
      </c>
      <c r="B5" s="11">
        <f>$A5</f>
        <v>166</v>
      </c>
      <c r="C5" t="s" s="12">
        <v>18</v>
      </c>
      <c r="D5" s="13">
        <f>B5-B4</f>
        <v>61.4</v>
      </c>
      <c r="E5" s="13">
        <f>ROUND(D5/$K$2,1)</f>
        <v>1.9</v>
      </c>
      <c r="F5" s="13">
        <f>SUM(E2:E5)</f>
        <v>5.1</v>
      </c>
      <c r="G5" t="s" s="12">
        <v>19</v>
      </c>
      <c r="H5" s="14"/>
      <c r="I5" s="14"/>
      <c r="J5" t="s" s="12">
        <v>20</v>
      </c>
      <c r="K5" s="14"/>
    </row>
    <row r="6" ht="32.05" customHeight="1">
      <c r="A6" s="10">
        <v>195.6</v>
      </c>
      <c r="B6" s="11">
        <f>$A6</f>
        <v>195.6</v>
      </c>
      <c r="C6" t="s" s="12">
        <v>21</v>
      </c>
      <c r="D6" s="13">
        <f>B6-B5</f>
        <v>29.6</v>
      </c>
      <c r="E6" s="13">
        <f>ROUND(D6/$K$2,1)</f>
        <v>0.9</v>
      </c>
      <c r="F6" s="14"/>
      <c r="G6" t="s" s="12">
        <v>22</v>
      </c>
      <c r="H6" s="14"/>
      <c r="I6" s="14"/>
      <c r="J6" t="s" s="12">
        <v>23</v>
      </c>
      <c r="K6" s="14"/>
    </row>
    <row r="7" ht="32.05" customHeight="1">
      <c r="A7" s="10">
        <v>218</v>
      </c>
      <c r="B7" s="11">
        <f>$A7</f>
        <v>218</v>
      </c>
      <c r="C7" t="s" s="12">
        <v>24</v>
      </c>
      <c r="D7" s="13">
        <f>B7-B6</f>
        <v>22.4</v>
      </c>
      <c r="E7" s="13">
        <f>ROUND(D7/$K$2,1)</f>
        <v>0.7</v>
      </c>
      <c r="F7" s="14"/>
      <c r="G7" t="s" s="12">
        <v>25</v>
      </c>
      <c r="H7" s="14"/>
      <c r="I7" s="14"/>
      <c r="J7" t="s" s="12">
        <v>26</v>
      </c>
      <c r="K7" s="14"/>
    </row>
    <row r="8" ht="32.05" customHeight="1">
      <c r="A8" s="10">
        <v>238.8</v>
      </c>
      <c r="B8" s="11">
        <f>$A8</f>
        <v>238.8</v>
      </c>
      <c r="C8" t="s" s="12">
        <v>27</v>
      </c>
      <c r="D8" s="13">
        <f>B8-B7</f>
        <v>20.8</v>
      </c>
      <c r="E8" s="13">
        <f>ROUND(D8/$K$2,1)</f>
        <v>0.7</v>
      </c>
      <c r="F8" s="14"/>
      <c r="G8" t="s" s="12">
        <v>25</v>
      </c>
      <c r="H8" s="14"/>
      <c r="I8" s="14"/>
      <c r="J8" t="s" s="12">
        <v>28</v>
      </c>
      <c r="K8" s="14"/>
    </row>
    <row r="9" ht="20.05" customHeight="1">
      <c r="A9" s="10">
        <v>339.8</v>
      </c>
      <c r="B9" s="11">
        <f>$A9</f>
        <v>339.8</v>
      </c>
      <c r="C9" t="s" s="12">
        <v>29</v>
      </c>
      <c r="D9" s="13">
        <f>B9-B8</f>
        <v>101</v>
      </c>
      <c r="E9" s="13">
        <f>ROUND(D9/$K$2,1)</f>
        <v>3.2</v>
      </c>
      <c r="F9" s="13">
        <f>SUM(E6:E9)</f>
        <v>5.5</v>
      </c>
      <c r="G9" t="s" s="12">
        <v>14</v>
      </c>
      <c r="H9" s="14"/>
      <c r="I9" s="14"/>
      <c r="J9" t="s" s="12">
        <v>30</v>
      </c>
      <c r="K9" s="14"/>
    </row>
    <row r="10" ht="20.05" customHeight="1">
      <c r="A10" s="10">
        <v>405</v>
      </c>
      <c r="B10" s="11">
        <f>$A10</f>
        <v>405</v>
      </c>
      <c r="C10" t="s" s="12">
        <v>31</v>
      </c>
      <c r="D10" s="13">
        <f>B10-B9</f>
        <v>65.2</v>
      </c>
      <c r="E10" s="13">
        <f>ROUND(D10/$K$2,1)</f>
        <v>2</v>
      </c>
      <c r="F10" s="14"/>
      <c r="G10" t="s" s="12">
        <v>19</v>
      </c>
      <c r="H10" s="14"/>
      <c r="I10" s="14"/>
      <c r="J10" t="s" s="12">
        <v>32</v>
      </c>
      <c r="K10" s="14"/>
    </row>
    <row r="11" ht="20.05" customHeight="1">
      <c r="A11" s="10">
        <v>454.7</v>
      </c>
      <c r="B11" s="11">
        <f>$A11</f>
        <v>454.7</v>
      </c>
      <c r="C11" t="s" s="12">
        <v>33</v>
      </c>
      <c r="D11" s="13">
        <f>B11-B10</f>
        <v>49.7</v>
      </c>
      <c r="E11" s="13">
        <f>ROUND(D11/$K$2,1)</f>
        <v>1.6</v>
      </c>
      <c r="F11" s="14"/>
      <c r="G11" t="s" s="12">
        <v>34</v>
      </c>
      <c r="H11" s="14"/>
      <c r="I11" s="14"/>
      <c r="J11" t="s" s="12">
        <v>35</v>
      </c>
      <c r="K11" s="14"/>
    </row>
    <row r="12" ht="32.05" customHeight="1">
      <c r="A12" s="10">
        <v>519.9</v>
      </c>
      <c r="B12" s="11">
        <f>$A12</f>
        <v>519.9</v>
      </c>
      <c r="C12" t="s" s="12">
        <v>36</v>
      </c>
      <c r="D12" s="13">
        <f>B12-B11</f>
        <v>65.2</v>
      </c>
      <c r="E12" s="13">
        <f>ROUND(D12/$K$2,1)</f>
        <v>2</v>
      </c>
      <c r="F12" s="13">
        <f>SUM(E10:E12)</f>
        <v>5.6</v>
      </c>
      <c r="G12" t="s" s="12">
        <v>37</v>
      </c>
      <c r="H12" s="14"/>
      <c r="I12" t="s" s="12">
        <v>38</v>
      </c>
      <c r="J12" t="s" s="12">
        <v>39</v>
      </c>
      <c r="K12" s="14"/>
    </row>
    <row r="13" ht="20.05" customHeight="1">
      <c r="A13" s="10">
        <v>574.3</v>
      </c>
      <c r="B13" s="11">
        <f>$A13</f>
        <v>574.3</v>
      </c>
      <c r="C13" t="s" s="12">
        <v>40</v>
      </c>
      <c r="D13" s="13">
        <f>B13-B12</f>
        <v>54.4</v>
      </c>
      <c r="E13" s="13">
        <f>ROUND(D13/$K$2,1)</f>
        <v>1.7</v>
      </c>
      <c r="F13" s="14"/>
      <c r="G13" t="s" s="12">
        <v>41</v>
      </c>
      <c r="H13" s="14"/>
      <c r="I13" t="s" s="12">
        <v>38</v>
      </c>
      <c r="J13" t="s" s="12">
        <v>42</v>
      </c>
      <c r="K13" s="14"/>
    </row>
    <row r="14" ht="20.05" customHeight="1">
      <c r="A14" s="15">
        <v>516.7</v>
      </c>
      <c r="B14" s="16">
        <f>$A14</f>
        <v>516.7</v>
      </c>
      <c r="C14" t="s" s="17">
        <v>43</v>
      </c>
      <c r="D14" s="18">
        <f>B14-B11</f>
        <v>62</v>
      </c>
      <c r="E14" s="18">
        <f>ROUND(D14/$K$2,1)</f>
        <v>1.9</v>
      </c>
      <c r="F14" s="19"/>
      <c r="G14" t="s" s="17">
        <v>10</v>
      </c>
      <c r="H14" s="19"/>
      <c r="I14" s="19"/>
      <c r="J14" t="s" s="17">
        <v>44</v>
      </c>
      <c r="K14" s="19"/>
    </row>
    <row r="15" ht="20.05" customHeight="1">
      <c r="A15" s="15">
        <v>578.3</v>
      </c>
      <c r="B15" s="16">
        <f>$A15</f>
        <v>578.3</v>
      </c>
      <c r="C15" t="s" s="17">
        <v>45</v>
      </c>
      <c r="D15" s="18">
        <f>B15-B14</f>
        <v>61.6</v>
      </c>
      <c r="E15" s="18">
        <f>ROUND(D15/$K$2,1)</f>
        <v>1.9</v>
      </c>
      <c r="F15" s="19"/>
      <c r="G15" t="s" s="17">
        <v>46</v>
      </c>
      <c r="H15" s="19"/>
      <c r="I15" s="19"/>
      <c r="J15" t="s" s="17">
        <v>47</v>
      </c>
      <c r="K15" s="19"/>
    </row>
    <row r="16" ht="20.05" customHeight="1">
      <c r="A16" s="10">
        <v>600.7</v>
      </c>
      <c r="B16" s="11">
        <f>$A16</f>
        <v>600.7</v>
      </c>
      <c r="C16" t="s" s="12">
        <v>48</v>
      </c>
      <c r="D16" s="13">
        <f>B16-B15</f>
        <v>22.4</v>
      </c>
      <c r="E16" s="13">
        <f>ROUND(D16/$K$2,1)</f>
        <v>0.7</v>
      </c>
      <c r="F16" s="14"/>
      <c r="G16" t="s" s="12">
        <v>49</v>
      </c>
      <c r="H16" s="14"/>
      <c r="I16" s="14"/>
      <c r="J16" t="s" s="12">
        <v>50</v>
      </c>
      <c r="K16" s="14"/>
    </row>
    <row r="17" ht="20.05" customHeight="1">
      <c r="A17" s="10">
        <v>644.6</v>
      </c>
      <c r="B17" s="11">
        <f>$A17</f>
        <v>644.6</v>
      </c>
      <c r="C17" t="s" s="12">
        <v>51</v>
      </c>
      <c r="D17" s="13">
        <f>B17-B16</f>
        <v>43.9</v>
      </c>
      <c r="E17" s="13">
        <f>ROUND(D17/$K$2,1)</f>
        <v>1.4</v>
      </c>
      <c r="F17" s="14"/>
      <c r="G17" t="s" s="12">
        <v>52</v>
      </c>
      <c r="H17" s="14"/>
      <c r="I17" s="14"/>
      <c r="J17" t="s" s="12">
        <v>53</v>
      </c>
      <c r="K17" s="14"/>
    </row>
    <row r="18" ht="20.05" customHeight="1">
      <c r="A18" s="10">
        <v>669.7</v>
      </c>
      <c r="B18" s="11">
        <f>$A18</f>
        <v>669.7</v>
      </c>
      <c r="C18" t="s" s="12">
        <v>54</v>
      </c>
      <c r="D18" s="13">
        <f>B18-B17</f>
        <v>25.1</v>
      </c>
      <c r="E18" s="13">
        <f>ROUND(D18/$K$2,1)</f>
        <v>0.8</v>
      </c>
      <c r="F18" s="14"/>
      <c r="G18" t="s" s="12">
        <v>55</v>
      </c>
      <c r="H18" s="14"/>
      <c r="I18" s="14"/>
      <c r="J18" t="s" s="12">
        <v>56</v>
      </c>
      <c r="K18" s="14"/>
    </row>
    <row r="19" ht="20.05" customHeight="1">
      <c r="A19" s="10">
        <v>670.6</v>
      </c>
      <c r="B19" s="11">
        <f>$A19</f>
        <v>670.6</v>
      </c>
      <c r="C19" s="14"/>
      <c r="D19" s="13">
        <f>B19-B18</f>
        <v>0.9</v>
      </c>
      <c r="E19" s="13">
        <f>ROUND(D19/$K$2,1)</f>
        <v>0</v>
      </c>
      <c r="F19" s="13">
        <f>SUM(E16:E19)+E13</f>
        <v>4.6</v>
      </c>
      <c r="G19" s="14"/>
      <c r="H19" s="14"/>
      <c r="I19" s="14"/>
      <c r="J19" s="14"/>
      <c r="K19" s="14"/>
    </row>
    <row r="20" ht="20.05" customHeight="1">
      <c r="A20" s="10">
        <v>5.5</v>
      </c>
      <c r="B20" s="11">
        <f>$A20+$A$19</f>
        <v>676.1</v>
      </c>
      <c r="C20" t="s" s="12">
        <v>57</v>
      </c>
      <c r="D20" s="13">
        <f>B20-B19</f>
        <v>5.5</v>
      </c>
      <c r="E20" s="13">
        <f>ROUND(D20/$K$2,1)</f>
        <v>0.2</v>
      </c>
      <c r="F20" s="14"/>
      <c r="G20" t="s" s="12">
        <v>58</v>
      </c>
      <c r="H20" t="s" s="12">
        <v>59</v>
      </c>
      <c r="I20" t="s" s="12">
        <v>60</v>
      </c>
      <c r="J20" t="s" s="12">
        <v>61</v>
      </c>
      <c r="K20" s="14"/>
    </row>
    <row r="21" ht="20.05" customHeight="1">
      <c r="A21" s="10">
        <v>18.9</v>
      </c>
      <c r="B21" s="11">
        <f>$A21+$A$19</f>
        <v>689.5</v>
      </c>
      <c r="C21" t="s" s="12">
        <v>62</v>
      </c>
      <c r="D21" s="13">
        <f>B21-B20</f>
        <v>13.4</v>
      </c>
      <c r="E21" s="13">
        <f>ROUND(D21/$K$2,1)</f>
        <v>0.4</v>
      </c>
      <c r="F21" s="14"/>
      <c r="G21" t="s" s="12">
        <v>63</v>
      </c>
      <c r="H21" s="14"/>
      <c r="I21" s="14"/>
      <c r="J21" t="s" s="12">
        <v>64</v>
      </c>
      <c r="K21" s="14"/>
    </row>
    <row r="22" ht="20.05" customHeight="1">
      <c r="A22" s="10">
        <v>40.4</v>
      </c>
      <c r="B22" s="11">
        <f>$A22+$A$19</f>
        <v>711</v>
      </c>
      <c r="C22" t="s" s="12">
        <v>65</v>
      </c>
      <c r="D22" s="13">
        <f>B22-B21</f>
        <v>21.5</v>
      </c>
      <c r="E22" s="13">
        <f>ROUND(D22/$K$2,1)</f>
        <v>0.7</v>
      </c>
      <c r="F22" s="14"/>
      <c r="G22" t="s" s="12">
        <v>66</v>
      </c>
      <c r="H22" s="14"/>
      <c r="I22" s="14"/>
      <c r="J22" t="s" s="12">
        <v>67</v>
      </c>
      <c r="K22" s="14"/>
    </row>
    <row r="23" ht="32.05" customHeight="1">
      <c r="A23" s="10">
        <v>64.3</v>
      </c>
      <c r="B23" s="11">
        <f>$A23+$A$19</f>
        <v>734.9</v>
      </c>
      <c r="C23" t="s" s="12">
        <v>68</v>
      </c>
      <c r="D23" s="13">
        <f>B23-B22</f>
        <v>23.9</v>
      </c>
      <c r="E23" s="13">
        <f>ROUND(D23/$K$2,1)</f>
        <v>0.7</v>
      </c>
      <c r="F23" s="13">
        <f>SUM(E20:E23)</f>
        <v>2</v>
      </c>
      <c r="G23" t="s" s="12">
        <v>69</v>
      </c>
      <c r="H23" t="s" s="12">
        <v>70</v>
      </c>
      <c r="I23" s="14"/>
      <c r="J23" t="s" s="12">
        <v>71</v>
      </c>
      <c r="K23" s="14"/>
    </row>
    <row r="24" ht="20.05" customHeight="1">
      <c r="A24" s="10">
        <v>131.2</v>
      </c>
      <c r="B24" s="11">
        <f>$A24+$A$19</f>
        <v>801.8</v>
      </c>
      <c r="C24" t="s" s="12">
        <v>72</v>
      </c>
      <c r="D24" s="13">
        <f>B24-B23</f>
        <v>66.90000000000001</v>
      </c>
      <c r="E24" s="13">
        <f>ROUND(D24/$K$2,1)</f>
        <v>2.1</v>
      </c>
      <c r="F24" s="14"/>
      <c r="G24" t="s" s="12">
        <v>73</v>
      </c>
      <c r="H24" t="s" s="12">
        <v>74</v>
      </c>
      <c r="I24" s="14"/>
      <c r="J24" t="s" s="12">
        <v>75</v>
      </c>
      <c r="K24" s="14"/>
    </row>
    <row r="25" ht="56.05" customHeight="1">
      <c r="A25" s="10">
        <v>165.2</v>
      </c>
      <c r="B25" s="11">
        <f>$A25+$A$19</f>
        <v>835.8</v>
      </c>
      <c r="C25" t="s" s="12">
        <v>76</v>
      </c>
      <c r="D25" s="13">
        <f>B25-B24</f>
        <v>34</v>
      </c>
      <c r="E25" s="13">
        <f>ROUND(D25/$K$2,1)</f>
        <v>1.1</v>
      </c>
      <c r="F25" s="14"/>
      <c r="G25" t="s" s="12">
        <v>77</v>
      </c>
      <c r="H25" t="s" s="12">
        <v>78</v>
      </c>
      <c r="I25" t="s" s="12">
        <v>79</v>
      </c>
      <c r="J25" t="s" s="12">
        <v>80</v>
      </c>
      <c r="K25" s="14"/>
    </row>
    <row r="26" ht="32.05" customHeight="1">
      <c r="A26" s="10">
        <v>185.5</v>
      </c>
      <c r="B26" s="11">
        <f>$A26+$A$19</f>
        <v>856.1</v>
      </c>
      <c r="C26" t="s" s="12">
        <v>81</v>
      </c>
      <c r="D26" s="13">
        <f>B26-B25</f>
        <v>20.3</v>
      </c>
      <c r="E26" s="13">
        <f>ROUND(D26/$K$2,1)</f>
        <v>0.6</v>
      </c>
      <c r="F26" s="13">
        <f>SUM(E24:E26)</f>
        <v>3.8</v>
      </c>
      <c r="G26" t="s" s="12">
        <v>22</v>
      </c>
      <c r="H26" s="14"/>
      <c r="I26" s="14"/>
      <c r="J26" t="s" s="12">
        <v>82</v>
      </c>
      <c r="K26" s="14"/>
    </row>
    <row r="27" ht="32.05" customHeight="1">
      <c r="A27" s="10">
        <v>205.4</v>
      </c>
      <c r="B27" s="11">
        <f>$A27+$A$19</f>
        <v>876</v>
      </c>
      <c r="C27" t="s" s="12">
        <v>83</v>
      </c>
      <c r="D27" s="13">
        <f>B27-B26</f>
        <v>19.9</v>
      </c>
      <c r="E27" s="13">
        <f>ROUND(D27/$K$2,1)</f>
        <v>0.6</v>
      </c>
      <c r="F27" s="14"/>
      <c r="G27" t="s" s="12">
        <v>84</v>
      </c>
      <c r="H27" s="14"/>
      <c r="I27" s="14"/>
      <c r="J27" t="s" s="12">
        <v>85</v>
      </c>
      <c r="K27" s="14"/>
    </row>
    <row r="28" ht="20.05" customHeight="1">
      <c r="A28" s="10">
        <v>252.2</v>
      </c>
      <c r="B28" s="11">
        <f>$A28+$A$19</f>
        <v>922.8</v>
      </c>
      <c r="C28" t="s" s="12">
        <v>86</v>
      </c>
      <c r="D28" s="13">
        <f>B28-B27</f>
        <v>46.8</v>
      </c>
      <c r="E28" s="13">
        <f>ROUND(D28/$K$2,1)</f>
        <v>1.5</v>
      </c>
      <c r="F28" s="13">
        <f>SUM(E27:E28)</f>
        <v>2.1</v>
      </c>
      <c r="G28" t="s" s="12">
        <v>69</v>
      </c>
      <c r="H28" s="14"/>
      <c r="I28" s="14"/>
      <c r="J28" t="s" s="12">
        <v>87</v>
      </c>
      <c r="K28" s="14"/>
    </row>
    <row r="29" ht="20.05" customHeight="1">
      <c r="A29" s="10">
        <v>257.2</v>
      </c>
      <c r="B29" s="11">
        <f>$A29+$A$19</f>
        <v>927.8</v>
      </c>
      <c r="C29" t="s" s="12">
        <v>88</v>
      </c>
      <c r="D29" s="13">
        <f>B29-B28</f>
        <v>5</v>
      </c>
      <c r="E29" s="13">
        <f>ROUND(D29/$K$2,1)</f>
        <v>0.2</v>
      </c>
      <c r="F29" s="14"/>
      <c r="G29" t="s" s="12">
        <v>73</v>
      </c>
      <c r="H29" t="s" s="12">
        <v>70</v>
      </c>
      <c r="I29" s="14"/>
      <c r="J29" t="s" s="12">
        <v>89</v>
      </c>
      <c r="K29" s="14"/>
    </row>
    <row r="30" ht="20.05" customHeight="1">
      <c r="A30" s="10">
        <v>277.4</v>
      </c>
      <c r="B30" s="11">
        <f>$A30+$A$19</f>
        <v>948</v>
      </c>
      <c r="C30" t="s" s="12">
        <v>90</v>
      </c>
      <c r="D30" s="13">
        <f>B30-B29</f>
        <v>20.2</v>
      </c>
      <c r="E30" s="13">
        <f>ROUND(D30/$K$2,1)</f>
        <v>0.6</v>
      </c>
      <c r="F30" s="14"/>
      <c r="G30" t="s" s="12">
        <v>73</v>
      </c>
      <c r="H30" s="14"/>
      <c r="I30" s="14"/>
      <c r="J30" t="s" s="12">
        <v>91</v>
      </c>
      <c r="K30" s="14"/>
    </row>
    <row r="31" ht="32.05" customHeight="1">
      <c r="A31" s="10">
        <v>304.1</v>
      </c>
      <c r="B31" s="11">
        <f>$A31+$A$19</f>
        <v>974.7</v>
      </c>
      <c r="C31" t="s" s="12">
        <v>92</v>
      </c>
      <c r="D31" s="13">
        <f>B31-B30</f>
        <v>26.7</v>
      </c>
      <c r="E31" s="13">
        <f>ROUND(D31/$K$2,1)</f>
        <v>0.8</v>
      </c>
      <c r="F31" s="14"/>
      <c r="G31" t="s" s="12">
        <v>73</v>
      </c>
      <c r="H31" s="14"/>
      <c r="I31" s="14"/>
      <c r="J31" t="s" s="12">
        <v>93</v>
      </c>
      <c r="K31" s="14"/>
    </row>
    <row r="32" ht="44.05" customHeight="1">
      <c r="A32" s="10">
        <v>330.3</v>
      </c>
      <c r="B32" s="11">
        <f>$A32+$A$19</f>
        <v>1000.9</v>
      </c>
      <c r="C32" t="s" s="12">
        <v>94</v>
      </c>
      <c r="D32" s="13">
        <f>B32-B31</f>
        <v>26.2</v>
      </c>
      <c r="E32" s="13">
        <f>ROUND(D32/$K$2,1)</f>
        <v>0.8</v>
      </c>
      <c r="F32" s="14"/>
      <c r="G32" t="s" s="12">
        <v>95</v>
      </c>
      <c r="H32" s="14"/>
      <c r="I32" t="s" s="12">
        <v>96</v>
      </c>
      <c r="J32" t="s" s="12">
        <v>97</v>
      </c>
      <c r="K32" s="14"/>
    </row>
    <row r="33" ht="20.05" customHeight="1">
      <c r="A33" s="10">
        <v>336.2</v>
      </c>
      <c r="B33" s="11">
        <f>$A33+$A$19</f>
        <v>1006.8</v>
      </c>
      <c r="C33" t="s" s="12">
        <v>94</v>
      </c>
      <c r="D33" s="13">
        <f>B33-B32</f>
        <v>5.9</v>
      </c>
      <c r="E33" s="13">
        <f>ROUND(D33/$K$2,1)</f>
        <v>0.2</v>
      </c>
      <c r="F33" s="13">
        <f>SUM(E29:E33)</f>
        <v>2.6</v>
      </c>
      <c r="G33" t="s" s="12">
        <v>73</v>
      </c>
      <c r="H33" s="14"/>
      <c r="I33" s="14"/>
      <c r="J33" t="s" s="12">
        <v>98</v>
      </c>
      <c r="K33" s="14"/>
    </row>
    <row r="34" ht="20.05" customHeight="1">
      <c r="A34" s="10">
        <v>382</v>
      </c>
      <c r="B34" s="11">
        <f>$A34+$A$19</f>
        <v>1052.6</v>
      </c>
      <c r="C34" s="14"/>
      <c r="D34" s="13">
        <f>B34-B33</f>
        <v>45.8</v>
      </c>
      <c r="E34" s="13">
        <f>ROUND(D34/$K$2,1)</f>
        <v>1.4</v>
      </c>
      <c r="F34" s="14"/>
      <c r="G34" s="14"/>
      <c r="H34" s="14"/>
      <c r="I34" s="14"/>
      <c r="J34" s="14"/>
      <c r="K34" s="14"/>
    </row>
    <row r="35" ht="44.05" customHeight="1">
      <c r="A35" s="10">
        <v>19.7</v>
      </c>
      <c r="B35" s="11">
        <f>$A35+$B$34</f>
        <v>1072.3</v>
      </c>
      <c r="C35" t="s" s="12">
        <v>99</v>
      </c>
      <c r="D35" s="13">
        <f>B35-B34</f>
        <v>19.7</v>
      </c>
      <c r="E35" s="13">
        <f>ROUND(D35/$K$2,1)</f>
        <v>0.6</v>
      </c>
      <c r="F35" s="13">
        <f>SUM(E34:E35)</f>
        <v>2</v>
      </c>
      <c r="G35" t="s" s="12">
        <v>73</v>
      </c>
      <c r="H35" s="14"/>
      <c r="I35" t="s" s="12">
        <v>100</v>
      </c>
      <c r="J35" t="s" s="12">
        <v>101</v>
      </c>
      <c r="K35" s="14"/>
    </row>
    <row r="36" ht="20.05" customHeight="1">
      <c r="A36" s="10">
        <v>38.7</v>
      </c>
      <c r="B36" s="11">
        <f>$A36+$B$34</f>
        <v>1091.3</v>
      </c>
      <c r="C36" t="s" s="12">
        <v>102</v>
      </c>
      <c r="D36" s="13">
        <f>B36-B35</f>
        <v>19</v>
      </c>
      <c r="E36" s="13">
        <f>ROUND(D36/$K$2,1)</f>
        <v>0.6</v>
      </c>
      <c r="F36" s="14"/>
      <c r="G36" t="s" s="12">
        <v>46</v>
      </c>
      <c r="H36" t="s" s="12">
        <v>70</v>
      </c>
      <c r="I36" s="14"/>
      <c r="J36" t="s" s="12">
        <v>103</v>
      </c>
      <c r="K36" s="14"/>
    </row>
    <row r="37" ht="32.05" customHeight="1">
      <c r="A37" s="10">
        <v>144.6</v>
      </c>
      <c r="B37" s="11">
        <f>$A37+$B$34</f>
        <v>1197.2</v>
      </c>
      <c r="C37" t="s" s="12">
        <v>104</v>
      </c>
      <c r="D37" s="13">
        <f>B37-B36</f>
        <v>105.9</v>
      </c>
      <c r="E37" s="13">
        <f>ROUND(D37/$K$2,1)</f>
        <v>3.3</v>
      </c>
      <c r="F37" s="13">
        <f>SUM(E36:E37)</f>
        <v>3.9</v>
      </c>
      <c r="G37" t="s" s="12">
        <v>105</v>
      </c>
      <c r="H37" s="14"/>
      <c r="I37" s="14"/>
      <c r="J37" t="s" s="12">
        <v>106</v>
      </c>
      <c r="K37" s="14"/>
    </row>
    <row r="38" ht="44.05" customHeight="1">
      <c r="A38" s="10">
        <v>195</v>
      </c>
      <c r="B38" s="11">
        <f>$A38+$B$34</f>
        <v>1247.6</v>
      </c>
      <c r="C38" t="s" s="12">
        <v>107</v>
      </c>
      <c r="D38" s="13">
        <f>B38-B37</f>
        <v>50.4</v>
      </c>
      <c r="E38" s="13">
        <f>ROUND(D38/$K$2,1)</f>
        <v>1.6</v>
      </c>
      <c r="F38" s="14"/>
      <c r="G38" t="s" s="12">
        <v>73</v>
      </c>
      <c r="H38" t="s" s="12">
        <v>78</v>
      </c>
      <c r="I38" t="s" s="12">
        <v>108</v>
      </c>
      <c r="J38" t="s" s="12">
        <v>109</v>
      </c>
      <c r="K38" s="14"/>
    </row>
    <row r="39" ht="20.05" customHeight="1">
      <c r="A39" s="10">
        <v>211.7</v>
      </c>
      <c r="B39" s="11">
        <f>$A39+$B$34</f>
        <v>1264.3</v>
      </c>
      <c r="C39" t="s" s="12">
        <v>110</v>
      </c>
      <c r="D39" s="13">
        <f>B39-B38</f>
        <v>16.7</v>
      </c>
      <c r="E39" s="13">
        <f>ROUND(D39/$K$2,1)</f>
        <v>0.5</v>
      </c>
      <c r="F39" s="14"/>
      <c r="G39" t="s" s="12">
        <v>73</v>
      </c>
      <c r="H39" t="s" s="12">
        <v>78</v>
      </c>
      <c r="I39" s="14"/>
      <c r="J39" t="s" s="12">
        <v>111</v>
      </c>
      <c r="K39" s="14"/>
    </row>
    <row r="40" ht="20.05" customHeight="1">
      <c r="A40" s="10">
        <v>247.2</v>
      </c>
      <c r="B40" s="11">
        <f>$A40+$B$34</f>
        <v>1299.8</v>
      </c>
      <c r="C40" t="s" s="12">
        <v>112</v>
      </c>
      <c r="D40" s="13">
        <f>B40-B39</f>
        <v>35.5</v>
      </c>
      <c r="E40" s="13">
        <f>ROUND(D40/$K$2,1)</f>
        <v>1.1</v>
      </c>
      <c r="F40" s="14"/>
      <c r="G40" t="s" s="12">
        <v>73</v>
      </c>
      <c r="H40" s="14"/>
      <c r="I40" s="14"/>
      <c r="J40" t="s" s="12">
        <v>113</v>
      </c>
      <c r="K40" s="14"/>
    </row>
    <row r="41" ht="20.05" customHeight="1">
      <c r="A41" s="10">
        <v>262.9</v>
      </c>
      <c r="B41" s="11">
        <f>$A41+$B$34</f>
        <v>1315.5</v>
      </c>
      <c r="C41" t="s" s="12">
        <v>114</v>
      </c>
      <c r="D41" s="13">
        <f>B41-B40</f>
        <v>15.7</v>
      </c>
      <c r="E41" s="13">
        <f>ROUND(D41/$K$2,1)</f>
        <v>0.5</v>
      </c>
      <c r="F41" s="13">
        <f>SUM(E38:E41)</f>
        <v>3.7</v>
      </c>
      <c r="G41" t="s" s="12">
        <v>10</v>
      </c>
      <c r="H41" s="14"/>
      <c r="I41" s="14"/>
      <c r="J41" t="s" s="12">
        <v>115</v>
      </c>
      <c r="K41" s="14"/>
    </row>
    <row r="42" ht="20.05" customHeight="1">
      <c r="A42" s="10">
        <v>273</v>
      </c>
      <c r="B42" s="11">
        <f>$A42+$B$34</f>
        <v>1325.6</v>
      </c>
      <c r="C42" t="s" s="12">
        <v>116</v>
      </c>
      <c r="D42" s="13">
        <f>B42-B41</f>
        <v>10.1</v>
      </c>
      <c r="E42" s="13">
        <f>ROUND(D42/$K$2,1)</f>
        <v>0.3</v>
      </c>
      <c r="F42" s="14"/>
      <c r="G42" t="s" s="12">
        <v>117</v>
      </c>
      <c r="H42" s="14"/>
      <c r="I42" s="14"/>
      <c r="J42" t="s" s="12">
        <v>118</v>
      </c>
      <c r="K42" s="14"/>
    </row>
    <row r="43" ht="32.05" customHeight="1">
      <c r="A43" s="10">
        <v>284.7</v>
      </c>
      <c r="B43" s="11">
        <f>$A43+$B$34</f>
        <v>1337.3</v>
      </c>
      <c r="C43" t="s" s="12">
        <v>119</v>
      </c>
      <c r="D43" s="13">
        <f>B43-B42</f>
        <v>11.7</v>
      </c>
      <c r="E43" s="13">
        <f>ROUND(D43/$K$2,1)</f>
        <v>0.4</v>
      </c>
      <c r="F43" s="14"/>
      <c r="G43" t="s" s="12">
        <v>58</v>
      </c>
      <c r="H43" t="s" s="12">
        <v>70</v>
      </c>
      <c r="I43" s="14"/>
      <c r="J43" t="s" s="12">
        <v>120</v>
      </c>
      <c r="K43" s="14"/>
    </row>
    <row r="44" ht="32.05" customHeight="1">
      <c r="A44" s="10">
        <v>302.8</v>
      </c>
      <c r="B44" s="11">
        <f>$A44+$B$34</f>
        <v>1355.4</v>
      </c>
      <c r="C44" t="s" s="12">
        <v>121</v>
      </c>
      <c r="D44" s="13">
        <f>B44-B43</f>
        <v>18.1</v>
      </c>
      <c r="E44" s="13">
        <f>ROUND(D44/$K$2,1)</f>
        <v>0.6</v>
      </c>
      <c r="F44" s="14"/>
      <c r="G44" t="s" s="12">
        <v>84</v>
      </c>
      <c r="H44" t="s" s="12">
        <v>70</v>
      </c>
      <c r="I44" s="14"/>
      <c r="J44" t="s" s="12">
        <v>122</v>
      </c>
      <c r="K44" s="14"/>
    </row>
    <row r="45" ht="32.05" customHeight="1">
      <c r="A45" s="10">
        <v>358.1</v>
      </c>
      <c r="B45" s="11">
        <f>$A45+$B$34</f>
        <v>1410.7</v>
      </c>
      <c r="C45" t="s" s="12">
        <v>123</v>
      </c>
      <c r="D45" s="13">
        <f>B45-B44</f>
        <v>55.3</v>
      </c>
      <c r="E45" s="13">
        <f>ROUND(D45/$K$2,1)</f>
        <v>1.7</v>
      </c>
      <c r="F45" s="14"/>
      <c r="G45" t="s" s="12">
        <v>25</v>
      </c>
      <c r="H45" s="14"/>
      <c r="I45" s="14"/>
      <c r="J45" t="s" s="12">
        <v>124</v>
      </c>
      <c r="K45" s="14"/>
    </row>
    <row r="46" ht="20.05" customHeight="1">
      <c r="A46" s="10">
        <v>378.2</v>
      </c>
      <c r="B46" s="11">
        <f>$A46+$B$34</f>
        <v>1430.8</v>
      </c>
      <c r="C46" t="s" s="12">
        <v>125</v>
      </c>
      <c r="D46" s="13">
        <f>B46-B45</f>
        <v>20.1</v>
      </c>
      <c r="E46" s="13">
        <f>ROUND(D46/$K$2,1)</f>
        <v>0.6</v>
      </c>
      <c r="F46" s="13">
        <f>SUM(E42:E46)</f>
        <v>3.6</v>
      </c>
      <c r="G46" t="s" s="12">
        <v>126</v>
      </c>
      <c r="H46" s="14"/>
      <c r="I46" s="14"/>
      <c r="J46" t="s" s="12">
        <v>127</v>
      </c>
      <c r="K46" s="14"/>
    </row>
    <row r="47" ht="20.05" customHeight="1">
      <c r="A47" s="10">
        <v>437.9</v>
      </c>
      <c r="B47" s="11">
        <f>$A47+$B$34</f>
        <v>1490.5</v>
      </c>
      <c r="C47" t="s" s="12">
        <v>128</v>
      </c>
      <c r="D47" s="13">
        <f>B47-B46</f>
        <v>59.7</v>
      </c>
      <c r="E47" s="13">
        <f>ROUND(D47/$K$2,1)</f>
        <v>1.9</v>
      </c>
      <c r="F47" s="14"/>
      <c r="G47" t="s" s="12">
        <v>129</v>
      </c>
      <c r="H47" t="s" s="12">
        <v>70</v>
      </c>
      <c r="I47" s="14"/>
      <c r="J47" t="s" s="12">
        <v>130</v>
      </c>
      <c r="K47" s="14"/>
    </row>
    <row r="48" ht="20.05" customHeight="1">
      <c r="A48" s="10">
        <v>452.2</v>
      </c>
      <c r="B48" s="11">
        <f>$A48+$B$34</f>
        <v>1504.8</v>
      </c>
      <c r="C48" t="s" s="12">
        <v>131</v>
      </c>
      <c r="D48" s="13">
        <f>B48-B47</f>
        <v>14.3</v>
      </c>
      <c r="E48" s="13">
        <f>ROUND(D48/$K$2,1)</f>
        <v>0.4</v>
      </c>
      <c r="F48" s="14"/>
      <c r="G48" t="s" s="12">
        <v>84</v>
      </c>
      <c r="H48" t="s" s="12">
        <v>70</v>
      </c>
      <c r="I48" s="14"/>
      <c r="J48" t="s" s="12">
        <v>132</v>
      </c>
      <c r="K48" s="14"/>
    </row>
    <row r="49" ht="20.05" customHeight="1">
      <c r="A49" s="10">
        <v>498.6</v>
      </c>
      <c r="B49" s="11">
        <f>$A49+$B$34</f>
        <v>1551.2</v>
      </c>
      <c r="C49" s="14"/>
      <c r="D49" s="13">
        <f>B49-B48</f>
        <v>46.4</v>
      </c>
      <c r="E49" s="13">
        <f>ROUND(D49/$K$2,1)</f>
        <v>1.5</v>
      </c>
      <c r="F49" s="14"/>
      <c r="G49" s="14"/>
      <c r="H49" s="14"/>
      <c r="I49" s="14"/>
      <c r="J49" s="14"/>
      <c r="K49" s="14"/>
    </row>
    <row r="50" ht="32.05" customHeight="1">
      <c r="A50" s="10">
        <v>1.4</v>
      </c>
      <c r="B50" s="11">
        <f>$A50+$B$49</f>
        <v>1552.6</v>
      </c>
      <c r="C50" t="s" s="12">
        <v>133</v>
      </c>
      <c r="D50" s="13">
        <f>B50-B49</f>
        <v>1.4</v>
      </c>
      <c r="E50" s="13">
        <f>ROUND(D50/$K$2,1)</f>
        <v>0</v>
      </c>
      <c r="F50" s="13">
        <f>SUM(E47:E50)</f>
        <v>3.8</v>
      </c>
      <c r="G50" t="s" s="12">
        <v>22</v>
      </c>
      <c r="H50" s="14"/>
      <c r="I50" t="s" s="12">
        <v>134</v>
      </c>
      <c r="J50" t="s" s="12">
        <v>135</v>
      </c>
      <c r="K50" s="14"/>
    </row>
    <row r="51" ht="32.05" customHeight="1">
      <c r="A51" s="10">
        <v>36.9</v>
      </c>
      <c r="B51" s="11">
        <f>$A51+$B$49</f>
        <v>1588.1</v>
      </c>
      <c r="C51" t="s" s="12">
        <v>136</v>
      </c>
      <c r="D51" s="13">
        <f>B51-B50</f>
        <v>35.5</v>
      </c>
      <c r="E51" s="13">
        <f>ROUND(D51/$K$2,1)</f>
        <v>1.1</v>
      </c>
      <c r="F51" s="14"/>
      <c r="G51" t="s" s="12">
        <v>58</v>
      </c>
      <c r="H51" t="s" s="12">
        <v>70</v>
      </c>
      <c r="I51" s="14"/>
      <c r="J51" t="s" s="12">
        <v>137</v>
      </c>
      <c r="K51" s="14"/>
    </row>
    <row r="52" ht="20.05" customHeight="1">
      <c r="A52" s="10">
        <v>61.6</v>
      </c>
      <c r="B52" s="11">
        <f>$A52+$B$49</f>
        <v>1612.8</v>
      </c>
      <c r="C52" t="s" s="12">
        <v>138</v>
      </c>
      <c r="D52" s="13">
        <f>B52-B51</f>
        <v>24.7</v>
      </c>
      <c r="E52" s="13">
        <f>ROUND(D52/$K$2,1)</f>
        <v>0.8</v>
      </c>
      <c r="F52" s="14"/>
      <c r="G52" t="s" s="12">
        <v>139</v>
      </c>
      <c r="H52" s="14"/>
      <c r="I52" s="14"/>
      <c r="J52" t="s" s="12">
        <v>140</v>
      </c>
      <c r="K52" s="14"/>
    </row>
    <row r="53" ht="32.05" customHeight="1">
      <c r="A53" s="10">
        <v>93.09999999999999</v>
      </c>
      <c r="B53" s="11">
        <f>$A53+$B$49</f>
        <v>1644.3</v>
      </c>
      <c r="C53" t="s" s="12">
        <v>141</v>
      </c>
      <c r="D53" s="13">
        <f>B53-B52</f>
        <v>31.5</v>
      </c>
      <c r="E53" s="13">
        <f>ROUND(D53/$K$2,1)</f>
        <v>1</v>
      </c>
      <c r="F53" s="14"/>
      <c r="G53" t="s" s="12">
        <v>142</v>
      </c>
      <c r="H53" s="14"/>
      <c r="I53" s="14"/>
      <c r="J53" t="s" s="12">
        <v>143</v>
      </c>
      <c r="K53" s="14"/>
    </row>
    <row r="54" ht="32.05" customHeight="1">
      <c r="A54" s="10">
        <v>119.3</v>
      </c>
      <c r="B54" s="11">
        <f>$A54+$B$49</f>
        <v>1670.5</v>
      </c>
      <c r="C54" t="s" s="12">
        <v>144</v>
      </c>
      <c r="D54" s="13">
        <f>B54-B53</f>
        <v>26.2</v>
      </c>
      <c r="E54" s="13">
        <f>ROUND(D54/$K$2,1)</f>
        <v>0.8</v>
      </c>
      <c r="F54" s="14"/>
      <c r="G54" t="s" s="12">
        <v>25</v>
      </c>
      <c r="H54" s="14"/>
      <c r="I54" s="14"/>
      <c r="J54" t="s" s="12">
        <v>145</v>
      </c>
      <c r="K54" s="14"/>
    </row>
    <row r="55" ht="32.05" customHeight="1">
      <c r="A55" s="10">
        <v>172.2</v>
      </c>
      <c r="B55" s="11">
        <f>$A55+$B$49</f>
        <v>1723.4</v>
      </c>
      <c r="C55" t="s" s="12">
        <v>146</v>
      </c>
      <c r="D55" s="13">
        <f>B55-B54</f>
        <v>52.9</v>
      </c>
      <c r="E55" s="13">
        <f>ROUND(D55/$K$2,1)</f>
        <v>1.7</v>
      </c>
      <c r="F55" s="13">
        <f>SUM(E51:E55)</f>
        <v>5.4</v>
      </c>
      <c r="G55" t="s" s="12">
        <v>142</v>
      </c>
      <c r="H55" s="14"/>
      <c r="I55" s="14"/>
      <c r="J55" t="s" s="12">
        <v>147</v>
      </c>
      <c r="K55" s="14"/>
    </row>
    <row r="56" ht="20.05" customHeight="1">
      <c r="A56" s="10">
        <v>181.8</v>
      </c>
      <c r="B56" s="11">
        <f>$A56+$B$49</f>
        <v>1733</v>
      </c>
      <c r="C56" t="s" s="12">
        <v>148</v>
      </c>
      <c r="D56" s="13">
        <f>B56-B55</f>
        <v>9.6</v>
      </c>
      <c r="E56" s="13">
        <f>ROUND(D56/$K$2,1)</f>
        <v>0.3</v>
      </c>
      <c r="F56" s="14"/>
      <c r="G56" t="s" s="12">
        <v>129</v>
      </c>
      <c r="H56" t="s" s="12">
        <v>149</v>
      </c>
      <c r="I56" s="14"/>
      <c r="J56" t="s" s="12">
        <v>150</v>
      </c>
      <c r="K56" s="14"/>
    </row>
    <row r="57" ht="20.05" customHeight="1">
      <c r="A57" s="10">
        <v>242.9</v>
      </c>
      <c r="B57" s="11">
        <f>$A57+$B$49</f>
        <v>1794.1</v>
      </c>
      <c r="C57" t="s" s="12">
        <v>151</v>
      </c>
      <c r="D57" s="13">
        <f>B57-B56</f>
        <v>61.1</v>
      </c>
      <c r="E57" s="13">
        <f>ROUND(D57/$K$2,1)</f>
        <v>1.9</v>
      </c>
      <c r="F57" s="14"/>
      <c r="G57" t="s" s="12">
        <v>84</v>
      </c>
      <c r="H57" t="s" s="12">
        <v>149</v>
      </c>
      <c r="I57" s="14"/>
      <c r="J57" t="s" s="12">
        <v>152</v>
      </c>
      <c r="K57" s="14"/>
    </row>
    <row r="58" ht="20.05" customHeight="1">
      <c r="A58" s="10">
        <v>306.1</v>
      </c>
      <c r="B58" s="11">
        <f>$A58+$B$49</f>
        <v>1857.3</v>
      </c>
      <c r="C58" t="s" s="12">
        <v>153</v>
      </c>
      <c r="D58" s="13">
        <f>B58-B57</f>
        <v>63.2</v>
      </c>
      <c r="E58" s="13">
        <f>ROUND(D58/$K$2,1)</f>
        <v>2</v>
      </c>
      <c r="F58" s="13">
        <f>SUM(E56:E58)</f>
        <v>4.2</v>
      </c>
      <c r="G58" t="s" s="12">
        <v>84</v>
      </c>
      <c r="H58" s="14"/>
      <c r="I58" s="14"/>
      <c r="J58" t="s" s="12">
        <v>154</v>
      </c>
      <c r="K58" s="14"/>
    </row>
    <row r="59" ht="32.05" customHeight="1">
      <c r="A59" s="10">
        <v>343.2</v>
      </c>
      <c r="B59" s="11">
        <f>$A59+$B$49</f>
        <v>1894.4</v>
      </c>
      <c r="C59" t="s" s="12">
        <v>155</v>
      </c>
      <c r="D59" s="13">
        <f>B59-B58</f>
        <v>37.1</v>
      </c>
      <c r="E59" s="13">
        <f>ROUND(D59/$K$2,1)</f>
        <v>1.2</v>
      </c>
      <c r="F59" s="14"/>
      <c r="G59" t="s" s="12">
        <v>58</v>
      </c>
      <c r="H59" t="s" s="12">
        <v>156</v>
      </c>
      <c r="I59" s="14"/>
      <c r="J59" t="s" s="12">
        <v>157</v>
      </c>
      <c r="K59" s="14"/>
    </row>
    <row r="60" ht="20.05" customHeight="1">
      <c r="A60" s="10">
        <v>397.1</v>
      </c>
      <c r="B60" s="11">
        <f>$A60+$B$49</f>
        <v>1948.3</v>
      </c>
      <c r="C60" t="s" s="12">
        <v>158</v>
      </c>
      <c r="D60" s="13">
        <f>B60-B59</f>
        <v>53.9</v>
      </c>
      <c r="E60" s="13">
        <f>ROUND(D60/$K$2,1)</f>
        <v>1.7</v>
      </c>
      <c r="F60" s="14"/>
      <c r="G60" t="s" s="12">
        <v>58</v>
      </c>
      <c r="H60" t="s" s="12">
        <v>149</v>
      </c>
      <c r="I60" s="14"/>
      <c r="J60" t="s" s="12">
        <v>159</v>
      </c>
      <c r="K60" s="14"/>
    </row>
    <row r="61" ht="32.05" customHeight="1">
      <c r="A61" s="10">
        <v>451.2</v>
      </c>
      <c r="B61" s="11">
        <f>$A61+$B$49</f>
        <v>2002.4</v>
      </c>
      <c r="C61" t="s" s="12">
        <v>160</v>
      </c>
      <c r="D61" s="13">
        <f>B61-B60</f>
        <v>54.1</v>
      </c>
      <c r="E61" s="13">
        <f>ROUND(D61/$K$2,1)</f>
        <v>1.7</v>
      </c>
      <c r="F61" s="13">
        <f>SUM(E59:E61)</f>
        <v>4.6</v>
      </c>
      <c r="G61" t="s" s="12">
        <v>84</v>
      </c>
      <c r="H61" s="14"/>
      <c r="I61" s="14"/>
      <c r="J61" t="s" s="12">
        <v>161</v>
      </c>
      <c r="K61" s="14"/>
    </row>
    <row r="62" ht="20.05" customHeight="1">
      <c r="A62" s="10">
        <v>510</v>
      </c>
      <c r="B62" s="11">
        <f>$A62+$B$49</f>
        <v>2061.2</v>
      </c>
      <c r="C62" t="s" s="12">
        <v>162</v>
      </c>
      <c r="D62" s="13">
        <f>B62-B61</f>
        <v>58.8</v>
      </c>
      <c r="E62" s="13">
        <f>ROUND(D62/$K$2,1)</f>
        <v>1.8</v>
      </c>
      <c r="F62" s="14"/>
      <c r="G62" t="s" s="12">
        <v>19</v>
      </c>
      <c r="H62" s="14"/>
      <c r="I62" s="14"/>
      <c r="J62" t="s" s="12">
        <v>163</v>
      </c>
      <c r="K62" s="14"/>
    </row>
    <row r="63" ht="20.05" customHeight="1">
      <c r="A63" s="10">
        <v>514</v>
      </c>
      <c r="B63" s="11">
        <f>$A63+$B$49</f>
        <v>2065.2</v>
      </c>
      <c r="C63" s="14"/>
      <c r="D63" s="13">
        <f>B63-B62</f>
        <v>4</v>
      </c>
      <c r="E63" s="13">
        <f>ROUND(D63/$K$2,1)</f>
        <v>0.1</v>
      </c>
      <c r="F63" s="14"/>
      <c r="G63" s="14"/>
      <c r="H63" s="14"/>
      <c r="I63" s="14"/>
      <c r="J63" s="14"/>
      <c r="K63" s="14"/>
    </row>
    <row r="64" ht="20.05" customHeight="1">
      <c r="A64" s="10">
        <v>1</v>
      </c>
      <c r="B64" s="11">
        <f>$A64+$B$63</f>
        <v>2066.2</v>
      </c>
      <c r="C64" t="s" s="12">
        <v>162</v>
      </c>
      <c r="D64" s="13">
        <f>B64-B63</f>
        <v>1</v>
      </c>
      <c r="E64" s="13">
        <f>ROUND(D64/$K$2,1)</f>
        <v>0</v>
      </c>
      <c r="F64" s="13">
        <f>SUM(E62:E64)</f>
        <v>1.9</v>
      </c>
      <c r="G64" t="s" s="12">
        <v>63</v>
      </c>
      <c r="H64" s="14"/>
      <c r="I64" t="s" s="12">
        <v>164</v>
      </c>
      <c r="J64" t="s" s="12">
        <v>165</v>
      </c>
      <c r="K64" s="14"/>
    </row>
    <row r="65" ht="20.05" customHeight="1">
      <c r="A65" s="10">
        <v>155.6</v>
      </c>
      <c r="B65" s="11">
        <f>$A65+$B$63</f>
        <v>2220.8</v>
      </c>
      <c r="C65" t="s" s="12">
        <v>166</v>
      </c>
      <c r="D65" s="13">
        <f>B65-B64</f>
        <v>154.6</v>
      </c>
      <c r="E65" s="13">
        <f>ROUND(D65/$K$2,1)</f>
        <v>4.8</v>
      </c>
      <c r="F65" s="13">
        <f>E65</f>
        <v>4.8</v>
      </c>
      <c r="G65" t="s" s="12">
        <v>58</v>
      </c>
      <c r="H65" t="s" s="12">
        <v>70</v>
      </c>
      <c r="I65" s="14"/>
      <c r="J65" t="s" s="12">
        <v>167</v>
      </c>
      <c r="K65" s="14"/>
    </row>
    <row r="66" ht="20.05" customHeight="1">
      <c r="A66" s="10">
        <v>243.3</v>
      </c>
      <c r="B66" s="11">
        <f>$A66+$B$63</f>
        <v>2308.5</v>
      </c>
      <c r="C66" t="s" s="12">
        <v>168</v>
      </c>
      <c r="D66" s="13">
        <f>B66-B65</f>
        <v>87.7</v>
      </c>
      <c r="E66" s="13">
        <f>ROUND(D66/$K$2,1)</f>
        <v>2.7</v>
      </c>
      <c r="F66" s="14"/>
      <c r="G66" t="s" s="12">
        <v>117</v>
      </c>
      <c r="H66" s="14"/>
      <c r="I66" s="14"/>
      <c r="J66" t="s" s="12">
        <v>169</v>
      </c>
      <c r="K66" s="14"/>
    </row>
    <row r="67" ht="32.05" customHeight="1">
      <c r="A67" s="10">
        <v>275.5</v>
      </c>
      <c r="B67" s="11">
        <f>$A67+$B$63</f>
        <v>2340.7</v>
      </c>
      <c r="C67" t="s" s="12">
        <v>170</v>
      </c>
      <c r="D67" s="13">
        <f>B67-B66</f>
        <v>32.2</v>
      </c>
      <c r="E67" s="13">
        <f>ROUND(D67/$K$2,1)</f>
        <v>1</v>
      </c>
      <c r="F67" s="14"/>
      <c r="G67" t="s" s="12">
        <v>171</v>
      </c>
      <c r="H67" t="s" s="12">
        <v>59</v>
      </c>
      <c r="I67" s="14"/>
      <c r="J67" t="s" s="12">
        <v>172</v>
      </c>
      <c r="K67" s="14"/>
    </row>
    <row r="68" ht="20.05" customHeight="1">
      <c r="A68" s="10">
        <v>284.1</v>
      </c>
      <c r="B68" s="11">
        <f>$A68+$B$63</f>
        <v>2349.3</v>
      </c>
      <c r="C68" t="s" s="12">
        <v>173</v>
      </c>
      <c r="D68" s="13">
        <f>B68-B67</f>
        <v>8.6</v>
      </c>
      <c r="E68" s="13">
        <f>ROUND(D68/$K$2,1)</f>
        <v>0.3</v>
      </c>
      <c r="F68" s="13">
        <f>SUM(E66:E68)</f>
        <v>4</v>
      </c>
      <c r="G68" t="s" s="12">
        <v>63</v>
      </c>
      <c r="H68" t="s" s="12">
        <v>174</v>
      </c>
      <c r="I68" s="14"/>
      <c r="J68" t="s" s="12">
        <v>175</v>
      </c>
      <c r="K68" s="14"/>
    </row>
    <row r="69" ht="20.05" customHeight="1">
      <c r="A69" s="10">
        <v>318.5</v>
      </c>
      <c r="B69" s="11">
        <f>$A69+$B$63</f>
        <v>2383.7</v>
      </c>
      <c r="C69" t="s" s="12">
        <v>176</v>
      </c>
      <c r="D69" s="13">
        <f>B69-B68</f>
        <v>34.4</v>
      </c>
      <c r="E69" s="13">
        <f>ROUND(D69/$K$2,1)</f>
        <v>1.1</v>
      </c>
      <c r="F69" s="14"/>
      <c r="G69" t="s" s="12">
        <v>177</v>
      </c>
      <c r="H69" t="s" s="12">
        <v>174</v>
      </c>
      <c r="I69" s="14"/>
      <c r="J69" t="s" s="12">
        <v>178</v>
      </c>
      <c r="K69" s="14"/>
    </row>
    <row r="70" ht="68.05" customHeight="1">
      <c r="A70" s="10">
        <v>439.4</v>
      </c>
      <c r="B70" s="11">
        <f>$A70+$B$63</f>
        <v>2504.6</v>
      </c>
      <c r="C70" t="s" s="12">
        <v>179</v>
      </c>
      <c r="D70" s="13">
        <f>B70-B69</f>
        <v>120.9</v>
      </c>
      <c r="E70" s="13">
        <f>ROUND(D70/$K$2,1)</f>
        <v>3.8</v>
      </c>
      <c r="F70" s="13">
        <f>SUM(E69:E70)</f>
        <v>4.9</v>
      </c>
      <c r="G70" t="s" s="12">
        <v>180</v>
      </c>
      <c r="H70" t="s" s="12">
        <v>174</v>
      </c>
      <c r="I70" t="s" s="12">
        <v>181</v>
      </c>
      <c r="J70" t="s" s="12">
        <v>182</v>
      </c>
      <c r="K70" s="14"/>
    </row>
    <row r="71" ht="32.05" customHeight="1">
      <c r="A71" s="15">
        <v>483.7</v>
      </c>
      <c r="B71" s="16">
        <f>$A71+$B$63</f>
        <v>2548.9</v>
      </c>
      <c r="C71" t="s" s="17">
        <v>183</v>
      </c>
      <c r="D71" s="18">
        <f>B71-B69</f>
        <v>165.2</v>
      </c>
      <c r="E71" s="18">
        <f>ROUND(D71/$K$2,1)</f>
        <v>5.2</v>
      </c>
      <c r="F71" s="19"/>
      <c r="G71" t="s" s="17">
        <v>10</v>
      </c>
      <c r="H71" s="19"/>
      <c r="I71" s="19"/>
      <c r="J71" t="s" s="17">
        <v>184</v>
      </c>
      <c r="K71" s="19"/>
    </row>
    <row r="72" ht="32.05" customHeight="1">
      <c r="A72" s="10">
        <v>521.3</v>
      </c>
      <c r="B72" s="11">
        <f>$A72+$B$63</f>
        <v>2586.5</v>
      </c>
      <c r="C72" t="s" s="12">
        <v>185</v>
      </c>
      <c r="D72" s="13">
        <f>B72-B71</f>
        <v>37.6</v>
      </c>
      <c r="E72" s="13">
        <f>ROUND(D72/$K$2,1)</f>
        <v>1.2</v>
      </c>
      <c r="F72" s="14"/>
      <c r="G72" t="s" s="12">
        <v>105</v>
      </c>
      <c r="H72" s="14"/>
      <c r="I72" s="14"/>
      <c r="J72" t="s" s="12">
        <v>186</v>
      </c>
      <c r="K72" s="14"/>
    </row>
    <row r="73" ht="20.05" customHeight="1">
      <c r="A73" s="10">
        <v>531.7</v>
      </c>
      <c r="B73" s="11">
        <f>$A73+$B$63</f>
        <v>2596.9</v>
      </c>
      <c r="C73" s="14"/>
      <c r="D73" s="13">
        <f>B73-B72</f>
        <v>10.4</v>
      </c>
      <c r="E73" s="13">
        <f>ROUND(D73/$K$2,1)</f>
        <v>0.3</v>
      </c>
      <c r="F73" s="14"/>
      <c r="G73" s="14"/>
      <c r="H73" s="14"/>
      <c r="I73" s="14"/>
      <c r="J73" s="14"/>
      <c r="K73" s="14"/>
    </row>
    <row r="74" ht="32.05" customHeight="1">
      <c r="A74" s="10">
        <v>0</v>
      </c>
      <c r="B74" s="11">
        <f>$A74+$B$73</f>
        <v>2596.9</v>
      </c>
      <c r="C74" t="s" s="12">
        <v>187</v>
      </c>
      <c r="D74" s="13">
        <f>B74-B73</f>
        <v>0</v>
      </c>
      <c r="E74" s="13">
        <f>ROUND(D74/$K$2,1)</f>
        <v>0</v>
      </c>
      <c r="F74" s="14"/>
      <c r="G74" t="s" s="12">
        <v>142</v>
      </c>
      <c r="H74" s="14"/>
      <c r="I74" t="s" s="12">
        <v>188</v>
      </c>
      <c r="J74" t="s" s="12">
        <v>189</v>
      </c>
      <c r="K74" s="14"/>
    </row>
    <row r="75" ht="32.05" customHeight="1">
      <c r="A75" s="10">
        <v>49.6</v>
      </c>
      <c r="B75" s="11">
        <f>$A75+$B$73</f>
        <v>2646.5</v>
      </c>
      <c r="C75" t="s" s="12">
        <v>190</v>
      </c>
      <c r="D75" s="13">
        <f>B75-B74</f>
        <v>49.6</v>
      </c>
      <c r="E75" s="13">
        <f>ROUND(D75/$K$2,1)</f>
        <v>1.6</v>
      </c>
      <c r="F75" s="13">
        <f>SUM(E72:E75)</f>
        <v>3.1</v>
      </c>
      <c r="G75" t="s" s="12">
        <v>142</v>
      </c>
      <c r="H75" s="14"/>
      <c r="I75" t="s" s="12">
        <v>191</v>
      </c>
      <c r="J75" t="s" s="12">
        <v>192</v>
      </c>
      <c r="K75" s="14"/>
    </row>
    <row r="76" ht="44.05" customHeight="1">
      <c r="A76" s="10">
        <v>117.2</v>
      </c>
      <c r="B76" s="11">
        <f>$A76+$B$73</f>
        <v>2714.1</v>
      </c>
      <c r="C76" t="s" s="12">
        <v>193</v>
      </c>
      <c r="D76" s="13">
        <f>B76-B75</f>
        <v>67.59999999999999</v>
      </c>
      <c r="E76" s="13">
        <f>ROUND(D76/$K$2,1)</f>
        <v>2.1</v>
      </c>
      <c r="F76" s="14"/>
      <c r="G76" t="s" s="12">
        <v>105</v>
      </c>
      <c r="H76" t="s" s="12">
        <v>174</v>
      </c>
      <c r="I76" t="s" s="12">
        <v>194</v>
      </c>
      <c r="J76" t="s" s="12">
        <v>195</v>
      </c>
      <c r="K76" s="14"/>
    </row>
    <row r="77" ht="32.05" customHeight="1">
      <c r="A77" s="10">
        <v>169.9</v>
      </c>
      <c r="B77" s="11">
        <f>$A77+$B$73</f>
        <v>2766.8</v>
      </c>
      <c r="C77" t="s" s="12">
        <v>196</v>
      </c>
      <c r="D77" s="13">
        <f>B77-B76</f>
        <v>52.7</v>
      </c>
      <c r="E77" s="13">
        <f>ROUND(D77/$K$2,1)</f>
        <v>1.6</v>
      </c>
      <c r="F77" s="13">
        <f>SUM(E76:E77)</f>
        <v>3.7</v>
      </c>
      <c r="G77" t="s" s="12">
        <v>197</v>
      </c>
      <c r="H77" t="s" s="12">
        <v>198</v>
      </c>
      <c r="I77" t="s" s="12">
        <v>199</v>
      </c>
      <c r="J77" t="s" s="12">
        <v>200</v>
      </c>
      <c r="K77" s="14"/>
    </row>
    <row r="78" ht="20.05" customHeight="1">
      <c r="A78" s="10">
        <v>315.6</v>
      </c>
      <c r="B78" s="11">
        <f>$A78+$B$73</f>
        <v>2912.5</v>
      </c>
      <c r="C78" t="s" s="12">
        <v>201</v>
      </c>
      <c r="D78" s="13">
        <f>B78-B77</f>
        <v>145.7</v>
      </c>
      <c r="E78" s="13">
        <f>ROUND(D78/$K$2,1)</f>
        <v>4.6</v>
      </c>
      <c r="F78" s="13">
        <f>E78</f>
        <v>4.6</v>
      </c>
      <c r="G78" t="s" s="12">
        <v>10</v>
      </c>
      <c r="H78" s="14"/>
      <c r="I78" s="14"/>
      <c r="J78" t="s" s="12">
        <v>202</v>
      </c>
      <c r="K78" s="14"/>
    </row>
    <row r="79" ht="32.05" customHeight="1">
      <c r="A79" s="10">
        <v>334.1</v>
      </c>
      <c r="B79" s="11">
        <f>$A79+$B$73</f>
        <v>2931</v>
      </c>
      <c r="C79" t="s" s="12">
        <v>203</v>
      </c>
      <c r="D79" s="13">
        <f>B79-B78</f>
        <v>18.5</v>
      </c>
      <c r="E79" s="13">
        <f>ROUND(D79/$K$2,1)</f>
        <v>0.6</v>
      </c>
      <c r="F79" s="14"/>
      <c r="G79" t="s" s="12">
        <v>204</v>
      </c>
      <c r="H79" s="14"/>
      <c r="I79" s="14"/>
      <c r="J79" t="s" s="12">
        <v>205</v>
      </c>
      <c r="K79" s="14"/>
    </row>
    <row r="80" ht="20.05" customHeight="1">
      <c r="A80" s="10">
        <v>382</v>
      </c>
      <c r="B80" s="11">
        <f>$A80+$B$73</f>
        <v>2978.9</v>
      </c>
      <c r="C80" t="s" s="12">
        <v>206</v>
      </c>
      <c r="D80" s="13">
        <f>B80-B79</f>
        <v>47.9</v>
      </c>
      <c r="E80" s="13">
        <f>ROUND(D80/$K$2,1)</f>
        <v>1.5</v>
      </c>
      <c r="F80" s="14"/>
      <c r="G80" t="s" s="12">
        <v>84</v>
      </c>
      <c r="H80" s="14"/>
      <c r="I80" s="14"/>
      <c r="J80" t="s" s="12">
        <v>207</v>
      </c>
      <c r="K80" s="14"/>
    </row>
    <row r="81" ht="20.05" customHeight="1">
      <c r="A81" s="10">
        <v>397.8</v>
      </c>
      <c r="B81" s="11">
        <f>$A81+$B$73</f>
        <v>2994.7</v>
      </c>
      <c r="C81" t="s" s="12">
        <v>208</v>
      </c>
      <c r="D81" s="13">
        <f>B81-B80</f>
        <v>15.8</v>
      </c>
      <c r="E81" s="13">
        <f>ROUND(D81/$K$2,1)</f>
        <v>0.5</v>
      </c>
      <c r="F81" s="14"/>
      <c r="G81" t="s" s="12">
        <v>209</v>
      </c>
      <c r="H81" s="14"/>
      <c r="I81" s="14"/>
      <c r="J81" t="s" s="12">
        <v>210</v>
      </c>
      <c r="K81" s="14"/>
    </row>
    <row r="82" ht="20.05" customHeight="1">
      <c r="A82" s="10">
        <v>437</v>
      </c>
      <c r="B82" s="11">
        <f>$A82+$B$73</f>
        <v>3033.9</v>
      </c>
      <c r="C82" t="s" s="12">
        <v>211</v>
      </c>
      <c r="D82" s="13">
        <f>B82-B81</f>
        <v>39.2</v>
      </c>
      <c r="E82" s="13">
        <f>ROUND(D82/$K$2,1)</f>
        <v>1.2</v>
      </c>
      <c r="F82" s="13">
        <f>SUM(E79:E82)</f>
        <v>3.8</v>
      </c>
      <c r="G82" s="14"/>
      <c r="H82" t="s" s="12">
        <v>212</v>
      </c>
      <c r="I82" s="14"/>
      <c r="J82" s="14"/>
      <c r="K82" s="14"/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